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15" windowHeight="8205"/>
  </bookViews>
  <sheets>
    <sheet name="теория формула Пуассона" sheetId="7" r:id="rId1"/>
    <sheet name="задача 1" sheetId="10" r:id="rId2"/>
    <sheet name="задача 2.1" sheetId="13" r:id="rId3"/>
    <sheet name="задача 2.2" sheetId="9" r:id="rId4"/>
    <sheet name="задача 3.1" sheetId="15" r:id="rId5"/>
    <sheet name="задача 3.2" sheetId="16" r:id="rId6"/>
    <sheet name="задача 4" sheetId="17" r:id="rId7"/>
    <sheet name="сайт" sheetId="4" r:id="rId8"/>
  </sheets>
  <definedNames>
    <definedName name="solver_adj" localSheetId="6" hidden="1">'задача 4'!$E$7</definedName>
    <definedName name="solver_cvg" localSheetId="6" hidden="1">0.0001</definedName>
    <definedName name="solver_drv" localSheetId="6" hidden="1">1</definedName>
    <definedName name="solver_est" localSheetId="6" hidden="1">1</definedName>
    <definedName name="solver_itr" localSheetId="6" hidden="1">100</definedName>
    <definedName name="solver_lin" localSheetId="6" hidden="1">2</definedName>
    <definedName name="solver_neg" localSheetId="6" hidden="1">2</definedName>
    <definedName name="solver_num" localSheetId="6" hidden="1">0</definedName>
    <definedName name="solver_nwt" localSheetId="6" hidden="1">1</definedName>
    <definedName name="solver_opt" localSheetId="6" hidden="1">'задача 4'!#REF!</definedName>
    <definedName name="solver_pre" localSheetId="6" hidden="1">0.000001</definedName>
    <definedName name="solver_scl" localSheetId="6" hidden="1">2</definedName>
    <definedName name="solver_sho" localSheetId="6" hidden="1">2</definedName>
    <definedName name="solver_tim" localSheetId="6" hidden="1">100</definedName>
    <definedName name="solver_tol" localSheetId="6" hidden="1">0.05</definedName>
    <definedName name="solver_typ" localSheetId="6" hidden="1">3</definedName>
    <definedName name="solver_val" localSheetId="6" hidden="1">0.9984</definedName>
  </definedNames>
  <calcPr calcId="124519"/>
</workbook>
</file>

<file path=xl/calcChain.xml><?xml version="1.0" encoding="utf-8"?>
<calcChain xmlns="http://schemas.openxmlformats.org/spreadsheetml/2006/main">
  <c r="H19" i="9" l="1"/>
  <c r="C12" i="10"/>
  <c r="H18" i="9"/>
  <c r="D12" i="9"/>
  <c r="D13" i="9"/>
  <c r="D14" i="9"/>
  <c r="D15" i="9"/>
  <c r="D16" i="9"/>
  <c r="D17" i="9"/>
  <c r="D18" i="9"/>
  <c r="D19" i="9"/>
  <c r="D20" i="9"/>
  <c r="D11" i="9"/>
  <c r="E11" i="17"/>
  <c r="E8" i="17"/>
  <c r="E7" i="17"/>
  <c r="H18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E6" i="16"/>
  <c r="E7" i="15"/>
  <c r="E11" i="15"/>
  <c r="E13" i="13"/>
  <c r="E8" i="9"/>
  <c r="E9" i="13"/>
  <c r="D15" i="16"/>
  <c r="H16" i="16"/>
  <c r="D13" i="16"/>
  <c r="D11" i="16"/>
  <c r="D9" i="16"/>
  <c r="D10" i="16"/>
  <c r="D14" i="16"/>
  <c r="D12" i="16"/>
  <c r="D16" i="16"/>
  <c r="C11" i="10"/>
  <c r="H20" i="9"/>
  <c r="H17" i="16"/>
  <c r="D21" i="9"/>
</calcChain>
</file>

<file path=xl/sharedStrings.xml><?xml version="1.0" encoding="utf-8"?>
<sst xmlns="http://schemas.openxmlformats.org/spreadsheetml/2006/main" count="58" uniqueCount="45">
  <si>
    <t>https://www.matburo.ru</t>
  </si>
  <si>
    <t>вероятность P(m)</t>
  </si>
  <si>
    <t>он-лайн калькулятор на сайте математического бюро</t>
  </si>
  <si>
    <t>Ответ</t>
  </si>
  <si>
    <t>Ответы</t>
  </si>
  <si>
    <t>1)</t>
  </si>
  <si>
    <t>2)</t>
  </si>
  <si>
    <t>3)</t>
  </si>
  <si>
    <t>∑=</t>
  </si>
  <si>
    <t>Формула Пуассона</t>
  </si>
  <si>
    <t>https://www.matburo.ru/tvart_sub.php?p=calc_bern_poisson</t>
  </si>
  <si>
    <r>
      <t xml:space="preserve">Станок изготавливает за смену </t>
    </r>
    <r>
      <rPr>
        <sz val="14"/>
        <color indexed="10"/>
        <rFont val="Times New Roman"/>
        <family val="1"/>
        <charset val="204"/>
      </rPr>
      <t>n</t>
    </r>
    <r>
      <rPr>
        <sz val="14"/>
        <color indexed="8"/>
        <rFont val="Times New Roman"/>
        <family val="1"/>
        <charset val="204"/>
      </rPr>
      <t xml:space="preserve"> деталей. Вероятность изготовления бракованной детали </t>
    </r>
    <r>
      <rPr>
        <sz val="14"/>
        <color indexed="10"/>
        <rFont val="Times New Roman"/>
        <family val="1"/>
        <charset val="204"/>
      </rPr>
      <t>p</t>
    </r>
    <r>
      <rPr>
        <sz val="14"/>
        <color indexed="8"/>
        <rFont val="Times New Roman"/>
        <family val="1"/>
        <charset val="204"/>
      </rPr>
      <t xml:space="preserve">. Найти вероятность того, что за смену будет изготовлено </t>
    </r>
    <r>
      <rPr>
        <sz val="14"/>
        <color indexed="10"/>
        <rFont val="Times New Roman"/>
        <family val="1"/>
        <charset val="204"/>
      </rPr>
      <t>m</t>
    </r>
    <r>
      <rPr>
        <sz val="14"/>
        <color indexed="8"/>
        <rFont val="Times New Roman"/>
        <family val="1"/>
        <charset val="204"/>
      </rPr>
      <t xml:space="preserve"> бракованных деталей.</t>
    </r>
  </si>
  <si>
    <r>
      <t xml:space="preserve">общее количество изделий </t>
    </r>
    <r>
      <rPr>
        <sz val="16"/>
        <color indexed="12"/>
        <rFont val="Times New Roman"/>
        <family val="1"/>
        <charset val="204"/>
      </rPr>
      <t>n=</t>
    </r>
  </si>
  <si>
    <r>
      <t xml:space="preserve">Магазин принял на реализацию </t>
    </r>
    <r>
      <rPr>
        <sz val="16"/>
        <color indexed="10"/>
        <rFont val="Times New Roman"/>
        <family val="1"/>
        <charset val="204"/>
      </rPr>
      <t>500</t>
    </r>
    <r>
      <rPr>
        <sz val="16"/>
        <color indexed="8"/>
        <rFont val="Times New Roman"/>
        <family val="1"/>
        <charset val="204"/>
      </rPr>
      <t xml:space="preserve"> изделий. Вероятность бракованного изделия </t>
    </r>
    <r>
      <rPr>
        <sz val="16"/>
        <color indexed="10"/>
        <rFont val="Times New Roman"/>
        <family val="1"/>
        <charset val="204"/>
      </rPr>
      <t>0,003.</t>
    </r>
    <r>
      <rPr>
        <sz val="16"/>
        <color indexed="8"/>
        <rFont val="Times New Roman"/>
        <family val="1"/>
        <charset val="204"/>
      </rPr>
      <t xml:space="preserve"> Найти вероятность того, что бракованных изделий:</t>
    </r>
    <r>
      <rPr>
        <sz val="16"/>
        <rFont val="Times New Roman"/>
        <family val="1"/>
        <charset val="204"/>
      </rPr>
      <t xml:space="preserve"> а)</t>
    </r>
    <r>
      <rPr>
        <sz val="16"/>
        <color indexed="10"/>
        <rFont val="Times New Roman"/>
        <family val="1"/>
        <charset val="204"/>
      </rPr>
      <t xml:space="preserve"> менее 3-х, </t>
    </r>
    <r>
      <rPr>
        <sz val="16"/>
        <rFont val="Times New Roman"/>
        <family val="1"/>
        <charset val="204"/>
      </rPr>
      <t>б)</t>
    </r>
    <r>
      <rPr>
        <sz val="16"/>
        <color indexed="10"/>
        <rFont val="Times New Roman"/>
        <family val="1"/>
        <charset val="204"/>
      </rPr>
      <t xml:space="preserve"> от 3-х до 8-ми,  </t>
    </r>
    <r>
      <rPr>
        <sz val="16"/>
        <rFont val="Times New Roman"/>
        <family val="1"/>
        <charset val="204"/>
      </rPr>
      <t xml:space="preserve">в) </t>
    </r>
    <r>
      <rPr>
        <sz val="16"/>
        <color indexed="10"/>
        <rFont val="Times New Roman"/>
        <family val="1"/>
        <charset val="204"/>
      </rPr>
      <t>более 4-х.</t>
    </r>
  </si>
  <si>
    <t>0,1,2</t>
  </si>
  <si>
    <t>3,4,5,6,7,8</t>
  </si>
  <si>
    <t>1-P(0)-P(1)-P(2)-P(3)-P(4)</t>
  </si>
  <si>
    <r>
      <t xml:space="preserve">Среднее число выплат страховых сумм в день равно </t>
    </r>
    <r>
      <rPr>
        <sz val="16"/>
        <color indexed="10"/>
        <rFont val="Times New Roman"/>
        <family val="1"/>
        <charset val="204"/>
      </rPr>
      <t>двум</t>
    </r>
    <r>
      <rPr>
        <sz val="16"/>
        <color indexed="8"/>
        <rFont val="Times New Roman"/>
        <family val="1"/>
        <charset val="204"/>
      </rPr>
      <t>. Найти вероятность того, что за</t>
    </r>
    <r>
      <rPr>
        <sz val="16"/>
        <color indexed="10"/>
        <rFont val="Times New Roman"/>
        <family val="1"/>
        <charset val="204"/>
      </rPr>
      <t xml:space="preserve"> пять</t>
    </r>
    <r>
      <rPr>
        <sz val="16"/>
        <color indexed="8"/>
        <rFont val="Times New Roman"/>
        <family val="1"/>
        <charset val="204"/>
      </rPr>
      <t xml:space="preserve"> дней придётся выплатить: 1) </t>
    </r>
    <r>
      <rPr>
        <sz val="16"/>
        <color indexed="10"/>
        <rFont val="Times New Roman"/>
        <family val="1"/>
        <charset val="204"/>
      </rPr>
      <t>6</t>
    </r>
    <r>
      <rPr>
        <sz val="16"/>
        <color indexed="8"/>
        <rFont val="Times New Roman"/>
        <family val="1"/>
        <charset val="204"/>
      </rPr>
      <t xml:space="preserve"> страховых сумм; 2) </t>
    </r>
    <r>
      <rPr>
        <sz val="16"/>
        <color indexed="10"/>
        <rFont val="Times New Roman"/>
        <family val="1"/>
        <charset val="204"/>
      </rPr>
      <t>менее шести</t>
    </r>
    <r>
      <rPr>
        <sz val="16"/>
        <color indexed="8"/>
        <rFont val="Times New Roman"/>
        <family val="1"/>
        <charset val="204"/>
      </rPr>
      <t xml:space="preserve"> сумм; 3) </t>
    </r>
    <r>
      <rPr>
        <sz val="16"/>
        <color indexed="10"/>
        <rFont val="Times New Roman"/>
        <family val="1"/>
        <charset val="204"/>
      </rPr>
      <t>не менее шести</t>
    </r>
    <r>
      <rPr>
        <sz val="16"/>
        <color indexed="8"/>
        <rFont val="Times New Roman"/>
        <family val="1"/>
        <charset val="204"/>
      </rPr>
      <t>.</t>
    </r>
  </si>
  <si>
    <r>
      <t xml:space="preserve">количество бракованных деталей </t>
    </r>
    <r>
      <rPr>
        <sz val="14"/>
        <color indexed="12"/>
        <rFont val="Times New Roman"/>
        <family val="1"/>
        <charset val="204"/>
      </rPr>
      <t>m =</t>
    </r>
  </si>
  <si>
    <r>
      <t xml:space="preserve">общее количество деталей </t>
    </r>
    <r>
      <rPr>
        <sz val="14"/>
        <color indexed="12"/>
        <rFont val="Times New Roman"/>
        <family val="1"/>
        <charset val="204"/>
      </rPr>
      <t>n=</t>
    </r>
  </si>
  <si>
    <r>
      <t xml:space="preserve">  вероятность бракованной детали</t>
    </r>
    <r>
      <rPr>
        <sz val="14"/>
        <color indexed="12"/>
        <rFont val="Times New Roman"/>
        <family val="1"/>
        <charset val="204"/>
      </rPr>
      <t xml:space="preserve"> p=</t>
    </r>
  </si>
  <si>
    <r>
      <t xml:space="preserve">среднее число появления бракованных деталей </t>
    </r>
    <r>
      <rPr>
        <sz val="14"/>
        <color indexed="12"/>
        <rFont val="Calibri"/>
        <family val="2"/>
        <charset val="204"/>
      </rPr>
      <t>λ</t>
    </r>
    <r>
      <rPr>
        <sz val="14"/>
        <color indexed="12"/>
        <rFont val="Times New Roman"/>
        <family val="1"/>
        <charset val="204"/>
      </rPr>
      <t>=np</t>
    </r>
  </si>
  <si>
    <r>
      <t>Среднее число выплат страховых сумм в день равно</t>
    </r>
    <r>
      <rPr>
        <sz val="16"/>
        <color indexed="10"/>
        <rFont val="Times New Roman"/>
        <family val="1"/>
        <charset val="204"/>
      </rPr>
      <t xml:space="preserve"> двум</t>
    </r>
    <r>
      <rPr>
        <sz val="16"/>
        <color indexed="8"/>
        <rFont val="Times New Roman"/>
        <family val="1"/>
        <charset val="204"/>
      </rPr>
      <t xml:space="preserve">. Найти вероятность того, что за пять дней придётся выплатить: 1) </t>
    </r>
    <r>
      <rPr>
        <sz val="16"/>
        <color indexed="10"/>
        <rFont val="Times New Roman"/>
        <family val="1"/>
        <charset val="204"/>
      </rPr>
      <t>6</t>
    </r>
    <r>
      <rPr>
        <sz val="16"/>
        <color indexed="8"/>
        <rFont val="Times New Roman"/>
        <family val="1"/>
        <charset val="204"/>
      </rPr>
      <t xml:space="preserve"> страховых сумм; 2) </t>
    </r>
    <r>
      <rPr>
        <sz val="16"/>
        <color indexed="10"/>
        <rFont val="Times New Roman"/>
        <family val="1"/>
        <charset val="204"/>
      </rPr>
      <t>менее шести</t>
    </r>
    <r>
      <rPr>
        <sz val="16"/>
        <color indexed="8"/>
        <rFont val="Times New Roman"/>
        <family val="1"/>
        <charset val="204"/>
      </rPr>
      <t xml:space="preserve"> сумм; 3) </t>
    </r>
    <r>
      <rPr>
        <sz val="16"/>
        <color indexed="10"/>
        <rFont val="Times New Roman"/>
        <family val="1"/>
        <charset val="204"/>
      </rPr>
      <t>не менее шести</t>
    </r>
    <r>
      <rPr>
        <sz val="16"/>
        <color indexed="8"/>
        <rFont val="Times New Roman"/>
        <family val="1"/>
        <charset val="204"/>
      </rPr>
      <t>.</t>
    </r>
  </si>
  <si>
    <t>менее 6</t>
  </si>
  <si>
    <t>1-(P(0)+P(1)+P(2)+P(3)+P(4)+Р(5))</t>
  </si>
  <si>
    <r>
      <t xml:space="preserve">Вероятность сбоя считывающего устройства турникета метрополитена в течение </t>
    </r>
    <r>
      <rPr>
        <sz val="18"/>
        <color indexed="10"/>
        <rFont val="Times New Roman"/>
        <family val="1"/>
        <charset val="204"/>
      </rPr>
      <t xml:space="preserve">часа </t>
    </r>
    <r>
      <rPr>
        <sz val="18"/>
        <color indexed="8"/>
        <rFont val="Times New Roman"/>
        <family val="1"/>
        <charset val="204"/>
      </rPr>
      <t>мала. Найти эту вероятность, если вероятность того, что</t>
    </r>
    <r>
      <rPr>
        <sz val="18"/>
        <color indexed="10"/>
        <rFont val="Times New Roman"/>
        <family val="1"/>
        <charset val="204"/>
      </rPr>
      <t xml:space="preserve"> за 8 часов</t>
    </r>
    <r>
      <rPr>
        <sz val="18"/>
        <color indexed="8"/>
        <rFont val="Times New Roman"/>
        <family val="1"/>
        <charset val="204"/>
      </rPr>
      <t xml:space="preserve"> будет </t>
    </r>
    <r>
      <rPr>
        <sz val="18"/>
        <color indexed="10"/>
        <rFont val="Times New Roman"/>
        <family val="1"/>
        <charset val="204"/>
      </rPr>
      <t>хотя бы один сбой, равна 0,98</t>
    </r>
    <r>
      <rPr>
        <sz val="18"/>
        <color indexed="8"/>
        <rFont val="Times New Roman"/>
        <family val="1"/>
        <charset val="204"/>
      </rPr>
      <t xml:space="preserve">, и если известно, что </t>
    </r>
    <r>
      <rPr>
        <sz val="18"/>
        <color indexed="10"/>
        <rFont val="Times New Roman"/>
        <family val="1"/>
        <charset val="204"/>
      </rPr>
      <t xml:space="preserve">за час </t>
    </r>
    <r>
      <rPr>
        <sz val="18"/>
        <color indexed="8"/>
        <rFont val="Times New Roman"/>
        <family val="1"/>
        <charset val="204"/>
      </rPr>
      <t xml:space="preserve">через турникет проходит в среднем </t>
    </r>
    <r>
      <rPr>
        <sz val="18"/>
        <color indexed="10"/>
        <rFont val="Times New Roman"/>
        <family val="1"/>
        <charset val="204"/>
      </rPr>
      <t>1000 человек</t>
    </r>
    <r>
      <rPr>
        <sz val="18"/>
        <color indexed="8"/>
        <rFont val="Times New Roman"/>
        <family val="1"/>
        <charset val="204"/>
      </rPr>
      <t>?</t>
    </r>
  </si>
  <si>
    <t>Вероятность того, что будет хотя бы один сбой</t>
  </si>
  <si>
    <t>Вероятность того, что не будет сбоев</t>
  </si>
  <si>
    <t>количество срабатываний</t>
  </si>
  <si>
    <t>среднее число сбоев при срабатывании λ=np</t>
  </si>
  <si>
    <t>λ=8000p</t>
  </si>
  <si>
    <t>вероятность, что не будет сбоев</t>
  </si>
  <si>
    <r>
      <t>0,02=e</t>
    </r>
    <r>
      <rPr>
        <vertAlign val="superscript"/>
        <sz val="22"/>
        <color indexed="8"/>
        <rFont val="Times New Roman"/>
        <family val="1"/>
        <charset val="204"/>
      </rPr>
      <t>-λ</t>
    </r>
    <r>
      <rPr>
        <sz val="22"/>
        <color indexed="8"/>
        <rFont val="Times New Roman"/>
        <family val="1"/>
        <charset val="204"/>
      </rPr>
      <t>=e</t>
    </r>
    <r>
      <rPr>
        <vertAlign val="superscript"/>
        <sz val="22"/>
        <color indexed="8"/>
        <rFont val="Times New Roman"/>
        <family val="1"/>
        <charset val="204"/>
      </rPr>
      <t>-8000p</t>
    </r>
  </si>
  <si>
    <t>вероятнось срабатывания  ln 0,02/(-8000)</t>
  </si>
  <si>
    <r>
      <t xml:space="preserve">вероятность бракованного изделия </t>
    </r>
    <r>
      <rPr>
        <sz val="16"/>
        <color indexed="12"/>
        <rFont val="Times New Roman"/>
        <family val="1"/>
        <charset val="204"/>
      </rPr>
      <t>p=</t>
    </r>
  </si>
  <si>
    <r>
      <t xml:space="preserve">среднее число появления бракованных изделий </t>
    </r>
    <r>
      <rPr>
        <sz val="16"/>
        <color indexed="12"/>
        <rFont val="Times New Roman"/>
        <family val="1"/>
        <charset val="204"/>
      </rPr>
      <t>λ=np</t>
    </r>
  </si>
  <si>
    <r>
      <t>введите</t>
    </r>
    <r>
      <rPr>
        <sz val="18"/>
        <rFont val="Times New Roman"/>
        <family val="1"/>
        <charset val="204"/>
      </rPr>
      <t xml:space="preserve"> нижнюю границу</t>
    </r>
    <r>
      <rPr>
        <sz val="18"/>
        <color indexed="12"/>
        <rFont val="Times New Roman"/>
        <family val="1"/>
        <charset val="204"/>
      </rPr>
      <t xml:space="preserve"> k</t>
    </r>
    <r>
      <rPr>
        <vertAlign val="subscript"/>
        <sz val="18"/>
        <color indexed="12"/>
        <rFont val="Times New Roman"/>
        <family val="1"/>
        <charset val="204"/>
      </rPr>
      <t>1</t>
    </r>
  </si>
  <si>
    <r>
      <t xml:space="preserve">введите верхнюю границу </t>
    </r>
    <r>
      <rPr>
        <sz val="18"/>
        <color indexed="12"/>
        <rFont val="Times New Roman"/>
        <family val="1"/>
        <charset val="204"/>
      </rPr>
      <t>k</t>
    </r>
    <r>
      <rPr>
        <vertAlign val="subscript"/>
        <sz val="18"/>
        <color indexed="12"/>
        <rFont val="Times New Roman"/>
        <family val="1"/>
        <charset val="204"/>
      </rPr>
      <t>2</t>
    </r>
  </si>
  <si>
    <t>количество бракованных изделий  m</t>
  </si>
  <si>
    <r>
      <t xml:space="preserve">среднее число выплат за 5 дней </t>
    </r>
    <r>
      <rPr>
        <sz val="16"/>
        <color indexed="12"/>
        <rFont val="Times New Roman"/>
        <family val="1"/>
        <charset val="204"/>
      </rPr>
      <t>λ=np</t>
    </r>
  </si>
  <si>
    <t>ровно 6 страховых сумм</t>
  </si>
  <si>
    <t>менее 6 страховых сумм</t>
  </si>
  <si>
    <t>не менее 6 страховых сумм</t>
  </si>
  <si>
    <r>
      <t xml:space="preserve">Магазин принял на реализацию </t>
    </r>
    <r>
      <rPr>
        <sz val="16"/>
        <color indexed="10"/>
        <rFont val="Times New Roman"/>
        <family val="1"/>
        <charset val="204"/>
      </rPr>
      <t>500</t>
    </r>
    <r>
      <rPr>
        <sz val="16"/>
        <color indexed="8"/>
        <rFont val="Times New Roman"/>
        <family val="1"/>
        <charset val="204"/>
      </rPr>
      <t xml:space="preserve"> изделий. Вероятность бракованного изделия </t>
    </r>
    <r>
      <rPr>
        <sz val="16"/>
        <color indexed="10"/>
        <rFont val="Times New Roman"/>
        <family val="1"/>
        <charset val="204"/>
      </rPr>
      <t>0,003</t>
    </r>
    <r>
      <rPr>
        <sz val="16"/>
        <color indexed="8"/>
        <rFont val="Times New Roman"/>
        <family val="1"/>
        <charset val="204"/>
      </rPr>
      <t xml:space="preserve">. Найти вероятность того, что бракованных изделий: а) </t>
    </r>
    <r>
      <rPr>
        <sz val="16"/>
        <color indexed="10"/>
        <rFont val="Times New Roman"/>
        <family val="1"/>
        <charset val="204"/>
      </rPr>
      <t>менее 3-х</t>
    </r>
    <r>
      <rPr>
        <sz val="16"/>
        <color indexed="8"/>
        <rFont val="Times New Roman"/>
        <family val="1"/>
        <charset val="204"/>
      </rPr>
      <t xml:space="preserve">, б) </t>
    </r>
    <r>
      <rPr>
        <sz val="16"/>
        <color indexed="10"/>
        <rFont val="Times New Roman"/>
        <family val="1"/>
        <charset val="204"/>
      </rPr>
      <t>от 3-х до 8-ми</t>
    </r>
    <r>
      <rPr>
        <sz val="16"/>
        <color indexed="8"/>
        <rFont val="Times New Roman"/>
        <family val="1"/>
        <charset val="204"/>
      </rPr>
      <t xml:space="preserve">,  в) </t>
    </r>
    <r>
      <rPr>
        <sz val="16"/>
        <color indexed="10"/>
        <rFont val="Times New Roman"/>
        <family val="1"/>
        <charset val="204"/>
      </rPr>
      <t>более 4-х</t>
    </r>
    <r>
      <rPr>
        <sz val="16"/>
        <color indexed="8"/>
        <rFont val="Times New Roman"/>
        <family val="1"/>
        <charset val="204"/>
      </rPr>
      <t>.</t>
    </r>
  </si>
  <si>
    <t>количество выплат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</si>
</sst>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0"/>
    <numFmt numFmtId="166" formatCode="0.0000"/>
  </numFmts>
  <fonts count="40" x14ac:knownFonts="1">
    <font>
      <sz val="11"/>
      <color theme="1"/>
      <name val="Calibri"/>
      <family val="2"/>
      <charset val="204"/>
      <scheme val="minor"/>
    </font>
    <font>
      <sz val="18"/>
      <color indexed="8"/>
      <name val="Calibri"/>
      <family val="2"/>
      <charset val="204"/>
    </font>
    <font>
      <sz val="28"/>
      <color indexed="8"/>
      <name val="Calibri"/>
      <family val="2"/>
      <charset val="204"/>
    </font>
    <font>
      <sz val="90"/>
      <color indexed="12"/>
      <name val="Sochi2014"/>
      <family val="2"/>
      <charset val="204"/>
    </font>
    <font>
      <u/>
      <sz val="36"/>
      <color indexed="14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2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36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6"/>
      <color indexed="5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sz val="8"/>
      <name val="Calibri"/>
      <family val="2"/>
      <charset val="204"/>
    </font>
    <font>
      <i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u/>
      <sz val="12"/>
      <color indexed="12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4"/>
      <color indexed="12"/>
      <name val="Times New Roman"/>
      <family val="1"/>
      <charset val="204"/>
    </font>
    <font>
      <sz val="14"/>
      <color indexed="12"/>
      <name val="Calibri"/>
      <family val="2"/>
      <charset val="204"/>
    </font>
    <font>
      <sz val="18"/>
      <color indexed="12"/>
      <name val="Times New Roman"/>
      <family val="1"/>
      <charset val="204"/>
    </font>
    <font>
      <vertAlign val="subscript"/>
      <sz val="18"/>
      <color indexed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22"/>
      <color indexed="8"/>
      <name val="Times New Roman"/>
      <family val="1"/>
      <charset val="204"/>
    </font>
    <font>
      <vertAlign val="superscript"/>
      <sz val="22"/>
      <color indexed="8"/>
      <name val="Times New Roman"/>
      <family val="1"/>
      <charset val="204"/>
    </font>
    <font>
      <sz val="18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2" borderId="0" xfId="1" applyFont="1" applyFill="1" applyAlignment="1" applyProtection="1">
      <alignment horizontal="center"/>
    </xf>
    <xf numFmtId="0" fontId="3" fillId="2" borderId="0" xfId="0" applyFont="1" applyFill="1" applyAlignment="1">
      <alignment horizontal="center"/>
    </xf>
    <xf numFmtId="0" fontId="7" fillId="0" borderId="0" xfId="0" applyFont="1"/>
    <xf numFmtId="164" fontId="5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64" fontId="12" fillId="0" borderId="3" xfId="0" applyNumberFormat="1" applyFont="1" applyFill="1" applyBorder="1" applyAlignment="1">
      <alignment horizontal="center"/>
    </xf>
    <xf numFmtId="164" fontId="12" fillId="0" borderId="4" xfId="0" applyNumberFormat="1" applyFont="1" applyFill="1" applyBorder="1" applyAlignment="1">
      <alignment horizontal="center"/>
    </xf>
    <xf numFmtId="0" fontId="13" fillId="0" borderId="0" xfId="0" applyFont="1"/>
    <xf numFmtId="0" fontId="9" fillId="0" borderId="0" xfId="0" applyFont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6" fillId="0" borderId="0" xfId="0" applyFont="1" applyAlignment="1">
      <alignment horizontal="center" vertical="top" wrapText="1"/>
    </xf>
    <xf numFmtId="164" fontId="18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/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0" fontId="23" fillId="0" borderId="0" xfId="0" applyFont="1" applyAlignment="1">
      <alignment horizontal="left"/>
    </xf>
    <xf numFmtId="0" fontId="7" fillId="3" borderId="5" xfId="0" applyFont="1" applyFill="1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25" fillId="0" borderId="0" xfId="1" applyFont="1" applyAlignment="1" applyProtection="1"/>
    <xf numFmtId="0" fontId="20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164" fontId="21" fillId="5" borderId="4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164" fontId="12" fillId="0" borderId="5" xfId="0" applyNumberFormat="1" applyFont="1" applyFill="1" applyBorder="1" applyAlignment="1">
      <alignment horizontal="center"/>
    </xf>
    <xf numFmtId="0" fontId="36" fillId="3" borderId="5" xfId="0" applyFont="1" applyFill="1" applyBorder="1" applyAlignment="1">
      <alignment horizontal="center" vertical="center"/>
    </xf>
    <xf numFmtId="165" fontId="36" fillId="3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center"/>
    </xf>
    <xf numFmtId="164" fontId="12" fillId="6" borderId="5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10" fillId="5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15" fillId="0" borderId="11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15" fillId="0" borderId="18" xfId="0" applyFont="1" applyBorder="1" applyAlignment="1">
      <alignment horizontal="left" vertical="top" wrapText="1"/>
    </xf>
    <xf numFmtId="0" fontId="7" fillId="4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1" applyFont="1" applyFill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41</xdr:row>
      <xdr:rowOff>47625</xdr:rowOff>
    </xdr:from>
    <xdr:to>
      <xdr:col>17</xdr:col>
      <xdr:colOff>228601</xdr:colOff>
      <xdr:row>72</xdr:row>
      <xdr:rowOff>165076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2077" r="28490" b="25370"/>
        <a:stretch>
          <a:fillRect/>
        </a:stretch>
      </xdr:blipFill>
      <xdr:spPr bwMode="auto">
        <a:xfrm>
          <a:off x="38101" y="8239125"/>
          <a:ext cx="10553700" cy="60229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</xdr:pic>
    <xdr:clientData/>
  </xdr:twoCellAnchor>
  <xdr:twoCellAnchor editAs="oneCell">
    <xdr:from>
      <xdr:col>0</xdr:col>
      <xdr:colOff>28575</xdr:colOff>
      <xdr:row>51</xdr:row>
      <xdr:rowOff>85725</xdr:rowOff>
    </xdr:from>
    <xdr:to>
      <xdr:col>10</xdr:col>
      <xdr:colOff>132154</xdr:colOff>
      <xdr:row>59</xdr:row>
      <xdr:rowOff>133350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42403" t="61512" r="28490" b="25370"/>
        <a:stretch>
          <a:fillRect/>
        </a:stretch>
      </xdr:blipFill>
      <xdr:spPr bwMode="auto">
        <a:xfrm>
          <a:off x="28575" y="10182225"/>
          <a:ext cx="6199579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</xdr:pic>
    <xdr:clientData/>
  </xdr:twoCellAnchor>
  <xdr:twoCellAnchor>
    <xdr:from>
      <xdr:col>3</xdr:col>
      <xdr:colOff>85725</xdr:colOff>
      <xdr:row>64</xdr:row>
      <xdr:rowOff>57150</xdr:rowOff>
    </xdr:from>
    <xdr:to>
      <xdr:col>6</xdr:col>
      <xdr:colOff>228600</xdr:colOff>
      <xdr:row>67</xdr:row>
      <xdr:rowOff>85725</xdr:rowOff>
    </xdr:to>
    <xdr:sp macro="" textlink="">
      <xdr:nvSpPr>
        <xdr:cNvPr id="8" name="Выноска 1 7"/>
        <xdr:cNvSpPr/>
      </xdr:nvSpPr>
      <xdr:spPr>
        <a:xfrm>
          <a:off x="1914525" y="12630150"/>
          <a:ext cx="1971675" cy="600075"/>
        </a:xfrm>
        <a:prstGeom prst="borderCallout1">
          <a:avLst>
            <a:gd name="adj1" fmla="val -6029"/>
            <a:gd name="adj2" fmla="val 50121"/>
            <a:gd name="adj3" fmla="val -339530"/>
            <a:gd name="adj4" fmla="val 5007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523875</xdr:colOff>
      <xdr:row>65</xdr:row>
      <xdr:rowOff>19050</xdr:rowOff>
    </xdr:from>
    <xdr:to>
      <xdr:col>5</xdr:col>
      <xdr:colOff>180975</xdr:colOff>
      <xdr:row>66</xdr:row>
      <xdr:rowOff>95250</xdr:rowOff>
    </xdr:to>
    <xdr:pic>
      <xdr:nvPicPr>
        <xdr:cNvPr id="102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124015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561974</xdr:colOff>
      <xdr:row>60</xdr:row>
      <xdr:rowOff>133350</xdr:rowOff>
    </xdr:from>
    <xdr:to>
      <xdr:col>3</xdr:col>
      <xdr:colOff>180975</xdr:colOff>
      <xdr:row>62</xdr:row>
      <xdr:rowOff>161925</xdr:rowOff>
    </xdr:to>
    <xdr:sp macro="" textlink="">
      <xdr:nvSpPr>
        <xdr:cNvPr id="10" name="Выноска 1 9"/>
        <xdr:cNvSpPr/>
      </xdr:nvSpPr>
      <xdr:spPr>
        <a:xfrm>
          <a:off x="561974" y="11944350"/>
          <a:ext cx="1447801" cy="409575"/>
        </a:xfrm>
        <a:prstGeom prst="borderCallout1">
          <a:avLst>
            <a:gd name="adj1" fmla="val -6029"/>
            <a:gd name="adj2" fmla="val 50121"/>
            <a:gd name="adj3" fmla="val -316569"/>
            <a:gd name="adj4" fmla="val 136254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581025</xdr:colOff>
      <xdr:row>60</xdr:row>
      <xdr:rowOff>171450</xdr:rowOff>
    </xdr:from>
    <xdr:to>
      <xdr:col>2</xdr:col>
      <xdr:colOff>114300</xdr:colOff>
      <xdr:row>62</xdr:row>
      <xdr:rowOff>57150</xdr:rowOff>
    </xdr:to>
    <xdr:pic>
      <xdr:nvPicPr>
        <xdr:cNvPr id="103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601450"/>
          <a:ext cx="142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304800</xdr:colOff>
      <xdr:row>40</xdr:row>
      <xdr:rowOff>161925</xdr:rowOff>
    </xdr:to>
    <xdr:pic>
      <xdr:nvPicPr>
        <xdr:cNvPr id="10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71" t="15370" r="52396" b="8981"/>
        <a:stretch>
          <a:fillRect/>
        </a:stretch>
      </xdr:blipFill>
      <xdr:spPr bwMode="auto">
        <a:xfrm>
          <a:off x="0" y="0"/>
          <a:ext cx="7010400" cy="778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8</xdr:row>
      <xdr:rowOff>485775</xdr:rowOff>
    </xdr:from>
    <xdr:to>
      <xdr:col>17</xdr:col>
      <xdr:colOff>295275</xdr:colOff>
      <xdr:row>11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66" t="28889" r="23021" b="56760"/>
        <a:stretch>
          <a:fillRect/>
        </a:stretch>
      </xdr:blipFill>
      <xdr:spPr bwMode="auto">
        <a:xfrm>
          <a:off x="5238750" y="3619500"/>
          <a:ext cx="73628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228600</xdr:colOff>
      <xdr:row>1</xdr:row>
      <xdr:rowOff>447675</xdr:rowOff>
    </xdr:from>
    <xdr:to>
      <xdr:col>13</xdr:col>
      <xdr:colOff>85725</xdr:colOff>
      <xdr:row>17</xdr:row>
      <xdr:rowOff>38100</xdr:rowOff>
    </xdr:to>
    <xdr:pic>
      <xdr:nvPicPr>
        <xdr:cNvPr id="3073" name="Рисунок 1" descr="лого112.wm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1038225"/>
          <a:ext cx="2905125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tburo.ru/tvart_sub.php?p=calc_bern_poisson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matbur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U66" sqref="U66"/>
    </sheetView>
  </sheetViews>
  <sheetFormatPr defaultRowHeight="15" x14ac:dyDescent="0.25"/>
  <sheetData/>
  <phoneticPr fontId="2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"/>
  <sheetViews>
    <sheetView zoomScale="148" zoomScaleNormal="148" workbookViewId="0">
      <selection activeCell="B1" sqref="B1"/>
    </sheetView>
  </sheetViews>
  <sheetFormatPr defaultRowHeight="15" x14ac:dyDescent="0.25"/>
  <cols>
    <col min="1" max="1" width="4.140625" style="17" customWidth="1"/>
    <col min="2" max="2" width="33" style="17" customWidth="1"/>
    <col min="3" max="3" width="13.28515625" style="17" customWidth="1"/>
    <col min="4" max="4" width="7.28515625" style="17" customWidth="1"/>
    <col min="5" max="5" width="12.140625" style="17" customWidth="1"/>
    <col min="6" max="6" width="14.42578125" style="17" customWidth="1"/>
    <col min="7" max="7" width="13" style="17" customWidth="1"/>
    <col min="8" max="8" width="11.42578125" style="17" customWidth="1"/>
    <col min="9" max="16384" width="9.140625" style="17"/>
  </cols>
  <sheetData>
    <row r="1" spans="2:8" ht="15.75" x14ac:dyDescent="0.25">
      <c r="B1" s="39" t="s">
        <v>10</v>
      </c>
      <c r="C1" s="21"/>
      <c r="D1" s="21"/>
    </row>
    <row r="2" spans="2:8" ht="15.75" x14ac:dyDescent="0.25">
      <c r="B2" s="22" t="s">
        <v>2</v>
      </c>
      <c r="C2" s="22"/>
      <c r="D2" s="22"/>
    </row>
    <row r="3" spans="2:8" ht="16.5" thickBot="1" x14ac:dyDescent="0.3">
      <c r="B3" s="22"/>
      <c r="C3" s="22"/>
      <c r="D3" s="22"/>
    </row>
    <row r="4" spans="2:8" ht="15.75" customHeight="1" thickTop="1" x14ac:dyDescent="0.3">
      <c r="B4" s="65" t="s">
        <v>11</v>
      </c>
      <c r="C4" s="66"/>
      <c r="D4" s="66"/>
      <c r="E4" s="66"/>
      <c r="F4" s="67"/>
      <c r="G4" s="12"/>
      <c r="H4" s="12"/>
    </row>
    <row r="5" spans="2:8" ht="21.95" customHeight="1" x14ac:dyDescent="0.3">
      <c r="B5" s="68"/>
      <c r="C5" s="69"/>
      <c r="D5" s="69"/>
      <c r="E5" s="69"/>
      <c r="F5" s="70"/>
      <c r="G5" s="12"/>
      <c r="H5" s="12"/>
    </row>
    <row r="6" spans="2:8" ht="21.95" customHeight="1" thickBot="1" x14ac:dyDescent="0.35">
      <c r="B6" s="71"/>
      <c r="C6" s="72"/>
      <c r="D6" s="72"/>
      <c r="E6" s="72"/>
      <c r="F6" s="73"/>
      <c r="G6" s="12"/>
      <c r="H6" s="12"/>
    </row>
    <row r="7" spans="2:8" ht="12" customHeight="1" thickTop="1" thickBot="1" x14ac:dyDescent="0.35">
      <c r="B7" s="12"/>
      <c r="C7" s="12"/>
      <c r="D7" s="12"/>
      <c r="E7" s="12"/>
      <c r="F7" s="12"/>
      <c r="G7" s="12"/>
      <c r="H7" s="12"/>
    </row>
    <row r="8" spans="2:8" ht="42.75" customHeight="1" x14ac:dyDescent="0.3">
      <c r="B8" s="45" t="s">
        <v>18</v>
      </c>
      <c r="C8" s="43">
        <v>5</v>
      </c>
      <c r="D8" s="29"/>
      <c r="E8" s="12"/>
      <c r="F8" s="23"/>
      <c r="G8" s="12"/>
      <c r="H8" s="12"/>
    </row>
    <row r="9" spans="2:8" ht="42.75" customHeight="1" x14ac:dyDescent="0.3">
      <c r="B9" s="46" t="s">
        <v>19</v>
      </c>
      <c r="C9" s="44">
        <v>100000</v>
      </c>
      <c r="D9" s="29"/>
      <c r="E9" s="12"/>
      <c r="F9" s="29"/>
      <c r="G9" s="12"/>
      <c r="H9" s="12"/>
    </row>
    <row r="10" spans="2:8" ht="57" customHeight="1" x14ac:dyDescent="0.3">
      <c r="B10" s="46" t="s">
        <v>20</v>
      </c>
      <c r="C10" s="41">
        <v>1E-4</v>
      </c>
      <c r="D10" s="12"/>
      <c r="E10" s="12"/>
      <c r="F10" s="12"/>
      <c r="G10" s="12"/>
      <c r="H10" s="12"/>
    </row>
    <row r="11" spans="2:8" ht="63" customHeight="1" x14ac:dyDescent="0.3">
      <c r="B11" s="46" t="s">
        <v>21</v>
      </c>
      <c r="C11" s="41">
        <f>C10*C9</f>
        <v>10</v>
      </c>
      <c r="D11" s="12"/>
      <c r="E11" s="12"/>
      <c r="F11" s="12"/>
      <c r="G11" s="12"/>
      <c r="H11" s="12"/>
    </row>
    <row r="12" spans="2:8" ht="33" customHeight="1" thickBot="1" x14ac:dyDescent="0.35">
      <c r="B12" s="47" t="s">
        <v>3</v>
      </c>
      <c r="C12" s="48">
        <f>POISSON(C8,C11,0)</f>
        <v>3.7833274802071069E-2</v>
      </c>
      <c r="D12" s="12"/>
      <c r="E12" s="12"/>
      <c r="F12" s="12"/>
      <c r="G12" s="12"/>
      <c r="H12" s="12"/>
    </row>
    <row r="13" spans="2:8" ht="21.95" customHeight="1" x14ac:dyDescent="0.3">
      <c r="B13" s="30"/>
      <c r="C13" s="12"/>
      <c r="D13" s="12"/>
      <c r="E13" s="12"/>
      <c r="F13" s="12"/>
      <c r="G13" s="12"/>
      <c r="H13" s="12"/>
    </row>
    <row r="14" spans="2:8" ht="20.25" x14ac:dyDescent="0.3">
      <c r="B14" s="30"/>
      <c r="C14" s="12"/>
      <c r="D14" s="12"/>
      <c r="E14" s="12"/>
      <c r="F14" s="12"/>
      <c r="G14" s="12"/>
      <c r="H14" s="12"/>
    </row>
    <row r="15" spans="2:8" x14ac:dyDescent="0.25">
      <c r="B15" s="24"/>
    </row>
    <row r="16" spans="2:8" x14ac:dyDescent="0.25">
      <c r="B16" s="24"/>
    </row>
    <row r="18" spans="2:4" x14ac:dyDescent="0.25">
      <c r="B18" s="25"/>
    </row>
    <row r="19" spans="2:4" x14ac:dyDescent="0.25">
      <c r="B19" s="25"/>
    </row>
    <row r="20" spans="2:4" x14ac:dyDescent="0.25">
      <c r="D20" s="26"/>
    </row>
    <row r="21" spans="2:4" x14ac:dyDescent="0.25">
      <c r="D21" s="26"/>
    </row>
    <row r="22" spans="2:4" x14ac:dyDescent="0.25">
      <c r="D22" s="26"/>
    </row>
  </sheetData>
  <mergeCells count="1">
    <mergeCell ref="B4:F6"/>
  </mergeCells>
  <phoneticPr fontId="22" type="noConversion"/>
  <hyperlinks>
    <hyperlink ref="B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zoomScale="140" zoomScaleNormal="140" workbookViewId="0">
      <selection activeCell="C17" sqref="C17"/>
    </sheetView>
  </sheetViews>
  <sheetFormatPr defaultRowHeight="18.75" x14ac:dyDescent="0.3"/>
  <cols>
    <col min="1" max="1" width="1.85546875" style="5" customWidth="1"/>
    <col min="2" max="2" width="7.85546875" style="5" customWidth="1"/>
    <col min="3" max="3" width="19.85546875" style="5" customWidth="1"/>
    <col min="4" max="4" width="24" style="4" customWidth="1"/>
    <col min="5" max="5" width="20.85546875" style="4" customWidth="1"/>
    <col min="6" max="6" width="15.28515625" style="4" customWidth="1"/>
    <col min="7" max="7" width="5.140625" style="4" customWidth="1"/>
    <col min="8" max="9" width="9.140625" style="4"/>
    <col min="10" max="10" width="9.140625" style="5"/>
    <col min="11" max="11" width="16.5703125" style="5" customWidth="1"/>
    <col min="12" max="12" width="11.85546875" style="5" customWidth="1"/>
    <col min="13" max="16384" width="9.140625" style="5"/>
  </cols>
  <sheetData>
    <row r="1" spans="2:11" ht="8.25" customHeight="1" thickBot="1" x14ac:dyDescent="0.35"/>
    <row r="2" spans="2:11" ht="12.75" customHeight="1" thickTop="1" x14ac:dyDescent="0.3">
      <c r="B2" s="76" t="s">
        <v>43</v>
      </c>
      <c r="C2" s="77"/>
      <c r="D2" s="77"/>
      <c r="E2" s="77"/>
      <c r="F2" s="77"/>
      <c r="G2" s="78"/>
    </row>
    <row r="3" spans="2:11" x14ac:dyDescent="0.3">
      <c r="B3" s="79"/>
      <c r="C3" s="80"/>
      <c r="D3" s="80"/>
      <c r="E3" s="80"/>
      <c r="F3" s="80"/>
      <c r="G3" s="81"/>
    </row>
    <row r="4" spans="2:11" x14ac:dyDescent="0.3">
      <c r="B4" s="79"/>
      <c r="C4" s="80"/>
      <c r="D4" s="80"/>
      <c r="E4" s="80"/>
      <c r="F4" s="80"/>
      <c r="G4" s="81"/>
    </row>
    <row r="5" spans="2:11" ht="21" thickBot="1" x14ac:dyDescent="0.35">
      <c r="B5" s="82"/>
      <c r="C5" s="83"/>
      <c r="D5" s="83"/>
      <c r="E5" s="83"/>
      <c r="F5" s="83"/>
      <c r="G5" s="84"/>
      <c r="K5" s="12"/>
    </row>
    <row r="6" spans="2:11" ht="20.25" thickTop="1" thickBot="1" x14ac:dyDescent="0.35"/>
    <row r="7" spans="2:11" ht="52.5" customHeight="1" x14ac:dyDescent="0.3">
      <c r="C7" s="93" t="s">
        <v>12</v>
      </c>
      <c r="D7" s="94"/>
      <c r="E7" s="40">
        <v>500</v>
      </c>
    </row>
    <row r="8" spans="2:11" ht="48" customHeight="1" x14ac:dyDescent="0.3">
      <c r="C8" s="87" t="s">
        <v>34</v>
      </c>
      <c r="D8" s="88"/>
      <c r="E8" s="41">
        <v>3.0000000000000001E-3</v>
      </c>
    </row>
    <row r="9" spans="2:11" ht="49.5" customHeight="1" thickBot="1" x14ac:dyDescent="0.35">
      <c r="C9" s="85" t="s">
        <v>35</v>
      </c>
      <c r="D9" s="86"/>
      <c r="E9" s="42">
        <f>E8*E7</f>
        <v>1.5</v>
      </c>
    </row>
    <row r="10" spans="2:11" ht="21.75" customHeight="1" thickBot="1" x14ac:dyDescent="0.35">
      <c r="C10" s="6"/>
      <c r="D10" s="6"/>
      <c r="E10" s="32"/>
    </row>
    <row r="11" spans="2:11" ht="33.950000000000003" customHeight="1" x14ac:dyDescent="0.3">
      <c r="C11" s="89" t="s">
        <v>36</v>
      </c>
      <c r="D11" s="90"/>
      <c r="E11" s="51">
        <v>0</v>
      </c>
      <c r="F11" s="27"/>
    </row>
    <row r="12" spans="2:11" ht="33.950000000000003" customHeight="1" x14ac:dyDescent="0.3">
      <c r="C12" s="91" t="s">
        <v>37</v>
      </c>
      <c r="D12" s="92"/>
      <c r="E12" s="52">
        <v>4</v>
      </c>
      <c r="F12" s="27"/>
    </row>
    <row r="13" spans="2:11" ht="33.950000000000003" customHeight="1" thickBot="1" x14ac:dyDescent="0.35">
      <c r="C13" s="74" t="s">
        <v>3</v>
      </c>
      <c r="D13" s="75"/>
      <c r="E13" s="48">
        <f>POISSON(E12,E9,1)-POISSON(E11,E9,1)+POISSON(E11,E9,0)</f>
        <v>0.98142406377786373</v>
      </c>
      <c r="F13" s="13"/>
    </row>
    <row r="14" spans="2:11" ht="21.75" customHeight="1" x14ac:dyDescent="0.3">
      <c r="C14" s="6"/>
      <c r="D14" s="6"/>
      <c r="E14" s="18"/>
      <c r="F14" s="13"/>
    </row>
    <row r="15" spans="2:11" s="4" customFormat="1" x14ac:dyDescent="0.3"/>
    <row r="16" spans="2:11" s="4" customFormat="1" x14ac:dyDescent="0.3"/>
  </sheetData>
  <mergeCells count="7">
    <mergeCell ref="C13:D13"/>
    <mergeCell ref="B2:G5"/>
    <mergeCell ref="C9:D9"/>
    <mergeCell ref="C8:D8"/>
    <mergeCell ref="C11:D11"/>
    <mergeCell ref="C12:D12"/>
    <mergeCell ref="C7:D7"/>
  </mergeCells>
  <phoneticPr fontId="2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zoomScale="110" zoomScaleNormal="110" workbookViewId="0">
      <selection activeCell="E23" sqref="E23"/>
    </sheetView>
  </sheetViews>
  <sheetFormatPr defaultRowHeight="18.75" x14ac:dyDescent="0.3"/>
  <cols>
    <col min="1" max="1" width="2.7109375" style="5" customWidth="1"/>
    <col min="2" max="2" width="13.7109375" style="5" customWidth="1"/>
    <col min="3" max="3" width="19.85546875" style="5" customWidth="1"/>
    <col min="4" max="4" width="20.42578125" style="4" customWidth="1"/>
    <col min="5" max="5" width="20.85546875" style="4" customWidth="1"/>
    <col min="6" max="6" width="15.28515625" style="4" customWidth="1"/>
    <col min="7" max="7" width="11.42578125" style="4" customWidth="1"/>
    <col min="8" max="9" width="9.140625" style="4"/>
    <col min="10" max="10" width="9.140625" style="5"/>
    <col min="11" max="11" width="16.5703125" style="5" customWidth="1"/>
    <col min="12" max="12" width="11.85546875" style="5" customWidth="1"/>
    <col min="13" max="16384" width="9.140625" style="5"/>
  </cols>
  <sheetData>
    <row r="1" spans="2:11" ht="19.5" thickTop="1" x14ac:dyDescent="0.3">
      <c r="B1" s="76" t="s">
        <v>13</v>
      </c>
      <c r="C1" s="77"/>
      <c r="D1" s="77"/>
      <c r="E1" s="77"/>
      <c r="F1" s="77"/>
      <c r="G1" s="78"/>
    </row>
    <row r="2" spans="2:11" ht="22.5" customHeight="1" x14ac:dyDescent="0.3">
      <c r="B2" s="79"/>
      <c r="C2" s="80"/>
      <c r="D2" s="80"/>
      <c r="E2" s="80"/>
      <c r="F2" s="80"/>
      <c r="G2" s="81"/>
    </row>
    <row r="3" spans="2:11" x14ac:dyDescent="0.3">
      <c r="B3" s="79"/>
      <c r="C3" s="80"/>
      <c r="D3" s="80"/>
      <c r="E3" s="80"/>
      <c r="F3" s="80"/>
      <c r="G3" s="81"/>
    </row>
    <row r="4" spans="2:11" ht="21" thickBot="1" x14ac:dyDescent="0.35">
      <c r="B4" s="82"/>
      <c r="C4" s="83"/>
      <c r="D4" s="83"/>
      <c r="E4" s="83"/>
      <c r="F4" s="83"/>
      <c r="G4" s="84"/>
      <c r="K4" s="12"/>
    </row>
    <row r="5" spans="2:11" ht="20.25" thickTop="1" thickBot="1" x14ac:dyDescent="0.35"/>
    <row r="6" spans="2:11" ht="52.5" customHeight="1" x14ac:dyDescent="0.3">
      <c r="C6" s="93" t="s">
        <v>12</v>
      </c>
      <c r="D6" s="94"/>
      <c r="E6" s="40">
        <v>500</v>
      </c>
    </row>
    <row r="7" spans="2:11" ht="48" customHeight="1" x14ac:dyDescent="0.3">
      <c r="C7" s="87" t="s">
        <v>34</v>
      </c>
      <c r="D7" s="88"/>
      <c r="E7" s="41">
        <v>3.0000000000000001E-3</v>
      </c>
    </row>
    <row r="8" spans="2:11" ht="49.5" customHeight="1" thickBot="1" x14ac:dyDescent="0.35">
      <c r="C8" s="85" t="s">
        <v>35</v>
      </c>
      <c r="D8" s="86"/>
      <c r="E8" s="42">
        <f>E7*E6</f>
        <v>1.5</v>
      </c>
    </row>
    <row r="9" spans="2:11" ht="30" customHeight="1" thickBot="1" x14ac:dyDescent="0.35">
      <c r="B9" s="50"/>
      <c r="C9" s="49"/>
      <c r="D9" s="49"/>
      <c r="E9" s="20"/>
    </row>
    <row r="10" spans="2:11" ht="64.5" customHeight="1" x14ac:dyDescent="0.3">
      <c r="C10" s="53" t="s">
        <v>38</v>
      </c>
      <c r="D10" s="54" t="s">
        <v>1</v>
      </c>
      <c r="E10" s="33"/>
      <c r="I10" s="5"/>
    </row>
    <row r="11" spans="2:11" ht="25.5" customHeight="1" x14ac:dyDescent="0.3">
      <c r="C11" s="8">
        <v>0</v>
      </c>
      <c r="D11" s="15">
        <f>POISSON(C11,$E$8,0)</f>
        <v>0.22313016014843082</v>
      </c>
      <c r="I11" s="5"/>
      <c r="K11" s="33"/>
    </row>
    <row r="12" spans="2:11" ht="23.25" customHeight="1" x14ac:dyDescent="0.3">
      <c r="C12" s="8">
        <v>1</v>
      </c>
      <c r="D12" s="15">
        <f t="shared" ref="D12:D20" si="0">POISSON(C12,$E$8,0)</f>
        <v>0.33469524022264624</v>
      </c>
      <c r="E12" s="34"/>
      <c r="I12" s="5"/>
      <c r="K12" s="33"/>
    </row>
    <row r="13" spans="2:11" s="4" customFormat="1" ht="24.75" customHeight="1" x14ac:dyDescent="0.3">
      <c r="B13" s="6"/>
      <c r="C13" s="8">
        <v>2</v>
      </c>
      <c r="D13" s="15">
        <f t="shared" si="0"/>
        <v>0.25102143016698469</v>
      </c>
      <c r="E13" s="33"/>
      <c r="K13" s="33"/>
    </row>
    <row r="14" spans="2:11" s="4" customFormat="1" ht="24" customHeight="1" x14ac:dyDescent="0.3">
      <c r="B14" s="56"/>
      <c r="C14" s="8">
        <v>3</v>
      </c>
      <c r="D14" s="15">
        <f t="shared" si="0"/>
        <v>0.12551071508349235</v>
      </c>
      <c r="E14" s="34"/>
      <c r="K14" s="33"/>
    </row>
    <row r="15" spans="2:11" s="4" customFormat="1" ht="24" customHeight="1" x14ac:dyDescent="0.3">
      <c r="B15" s="7"/>
      <c r="C15" s="8">
        <v>4</v>
      </c>
      <c r="D15" s="15">
        <f t="shared" si="0"/>
        <v>4.7066518156309634E-2</v>
      </c>
      <c r="E15" s="34"/>
      <c r="K15" s="33"/>
    </row>
    <row r="16" spans="2:11" ht="24" customHeight="1" x14ac:dyDescent="0.3">
      <c r="B16" s="7"/>
      <c r="C16" s="8">
        <v>5</v>
      </c>
      <c r="D16" s="15">
        <f t="shared" si="0"/>
        <v>1.4119955446892887E-2</v>
      </c>
      <c r="E16" s="5"/>
      <c r="F16" s="5"/>
      <c r="G16" s="5"/>
      <c r="K16" s="33"/>
    </row>
    <row r="17" spans="2:11" ht="24" customHeight="1" x14ac:dyDescent="0.3">
      <c r="B17" s="7"/>
      <c r="C17" s="8">
        <v>6</v>
      </c>
      <c r="D17" s="15">
        <f t="shared" si="0"/>
        <v>3.5299888617232218E-3</v>
      </c>
      <c r="E17" s="34"/>
      <c r="F17" s="96" t="s">
        <v>4</v>
      </c>
      <c r="G17" s="96"/>
      <c r="H17" s="96"/>
      <c r="K17" s="33"/>
    </row>
    <row r="18" spans="2:11" ht="24" customHeight="1" x14ac:dyDescent="0.3">
      <c r="B18" s="7"/>
      <c r="C18" s="8">
        <v>7</v>
      </c>
      <c r="D18" s="15">
        <f t="shared" si="0"/>
        <v>7.5642618465497614E-4</v>
      </c>
      <c r="E18" s="35" t="s">
        <v>5</v>
      </c>
      <c r="F18" s="95" t="s">
        <v>14</v>
      </c>
      <c r="G18" s="95"/>
      <c r="H18" s="55">
        <f>SUM(D11:D13)</f>
        <v>0.80884683053806183</v>
      </c>
      <c r="K18" s="33"/>
    </row>
    <row r="19" spans="2:11" ht="24" customHeight="1" x14ac:dyDescent="0.3">
      <c r="B19" s="56"/>
      <c r="C19" s="8">
        <v>8</v>
      </c>
      <c r="D19" s="15">
        <f t="shared" si="0"/>
        <v>1.4182990962280801E-4</v>
      </c>
      <c r="E19" s="28" t="s">
        <v>6</v>
      </c>
      <c r="F19" s="95" t="s">
        <v>15</v>
      </c>
      <c r="G19" s="95"/>
      <c r="H19" s="55">
        <f>SUM(D14:D18)</f>
        <v>0.19098360373307308</v>
      </c>
      <c r="K19" s="33"/>
    </row>
    <row r="20" spans="2:11" ht="24" customHeight="1" thickBot="1" x14ac:dyDescent="0.35">
      <c r="B20" s="56"/>
      <c r="C20" s="9">
        <v>9</v>
      </c>
      <c r="D20" s="16">
        <f t="shared" si="0"/>
        <v>2.3638318270468004E-5</v>
      </c>
      <c r="E20" s="28" t="s">
        <v>7</v>
      </c>
      <c r="F20" s="95" t="s">
        <v>16</v>
      </c>
      <c r="G20" s="95"/>
      <c r="H20" s="55">
        <f>1-(D11+D12+D13+D14+D15)</f>
        <v>1.8575936222136269E-2</v>
      </c>
      <c r="K20" s="33"/>
    </row>
    <row r="21" spans="2:11" ht="25.5" x14ac:dyDescent="0.35">
      <c r="B21" s="4"/>
      <c r="C21" s="38" t="s">
        <v>8</v>
      </c>
      <c r="D21" s="14">
        <f>SUM(D11:D19)</f>
        <v>0.99997226418075769</v>
      </c>
      <c r="F21" s="13"/>
      <c r="H21" s="13"/>
    </row>
    <row r="22" spans="2:11" x14ac:dyDescent="0.3">
      <c r="B22" s="4"/>
      <c r="C22" s="4"/>
      <c r="H22" s="13"/>
    </row>
    <row r="23" spans="2:11" x14ac:dyDescent="0.3">
      <c r="B23" s="4"/>
      <c r="C23" s="4"/>
    </row>
  </sheetData>
  <mergeCells count="8">
    <mergeCell ref="F20:G20"/>
    <mergeCell ref="C6:D6"/>
    <mergeCell ref="C7:D7"/>
    <mergeCell ref="B1:G4"/>
    <mergeCell ref="C8:D8"/>
    <mergeCell ref="F17:H17"/>
    <mergeCell ref="F18:G18"/>
    <mergeCell ref="F19:G19"/>
  </mergeCells>
  <phoneticPr fontId="2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zoomScale="150" zoomScaleNormal="150" workbookViewId="0">
      <selection activeCell="E11" sqref="E11"/>
    </sheetView>
  </sheetViews>
  <sheetFormatPr defaultRowHeight="18.75" x14ac:dyDescent="0.3"/>
  <cols>
    <col min="1" max="1" width="1.85546875" style="5" customWidth="1"/>
    <col min="2" max="2" width="9" style="5" customWidth="1"/>
    <col min="3" max="3" width="19.85546875" style="5" customWidth="1"/>
    <col min="4" max="4" width="23.7109375" style="4" customWidth="1"/>
    <col min="5" max="5" width="20.85546875" style="4" customWidth="1"/>
    <col min="6" max="6" width="15.28515625" style="4" customWidth="1"/>
    <col min="7" max="9" width="9.140625" style="4"/>
    <col min="10" max="10" width="9.140625" style="5"/>
    <col min="11" max="11" width="16.5703125" style="5" customWidth="1"/>
    <col min="12" max="12" width="11.85546875" style="5" customWidth="1"/>
    <col min="13" max="16384" width="9.140625" style="5"/>
  </cols>
  <sheetData>
    <row r="1" spans="2:11" ht="8.25" customHeight="1" thickBot="1" x14ac:dyDescent="0.35"/>
    <row r="2" spans="2:11" ht="12.75" customHeight="1" thickTop="1" x14ac:dyDescent="0.3">
      <c r="B2" s="76" t="s">
        <v>17</v>
      </c>
      <c r="C2" s="77"/>
      <c r="D2" s="77"/>
      <c r="E2" s="77"/>
      <c r="F2" s="77"/>
      <c r="G2" s="78"/>
    </row>
    <row r="3" spans="2:11" x14ac:dyDescent="0.3">
      <c r="B3" s="79"/>
      <c r="C3" s="80"/>
      <c r="D3" s="80"/>
      <c r="E3" s="80"/>
      <c r="F3" s="80"/>
      <c r="G3" s="81"/>
    </row>
    <row r="4" spans="2:11" x14ac:dyDescent="0.3">
      <c r="B4" s="79"/>
      <c r="C4" s="80"/>
      <c r="D4" s="80"/>
      <c r="E4" s="80"/>
      <c r="F4" s="80"/>
      <c r="G4" s="81"/>
    </row>
    <row r="5" spans="2:11" ht="21" thickBot="1" x14ac:dyDescent="0.35">
      <c r="B5" s="82"/>
      <c r="C5" s="83"/>
      <c r="D5" s="83"/>
      <c r="E5" s="83"/>
      <c r="F5" s="83"/>
      <c r="G5" s="84"/>
      <c r="K5" s="12"/>
    </row>
    <row r="6" spans="2:11" ht="19.5" thickTop="1" x14ac:dyDescent="0.3"/>
    <row r="7" spans="2:11" ht="49.5" customHeight="1" thickBot="1" x14ac:dyDescent="0.35">
      <c r="C7" s="85" t="s">
        <v>39</v>
      </c>
      <c r="D7" s="86"/>
      <c r="E7" s="42">
        <f>2*5</f>
        <v>10</v>
      </c>
    </row>
    <row r="8" spans="2:11" ht="21.75" customHeight="1" thickBot="1" x14ac:dyDescent="0.35">
      <c r="C8" s="6"/>
      <c r="D8" s="6"/>
      <c r="E8" s="32"/>
    </row>
    <row r="9" spans="2:11" ht="33.950000000000003" customHeight="1" x14ac:dyDescent="0.3">
      <c r="C9" s="89" t="s">
        <v>36</v>
      </c>
      <c r="D9" s="90"/>
      <c r="E9" s="51">
        <v>6</v>
      </c>
      <c r="F9" s="27"/>
    </row>
    <row r="10" spans="2:11" ht="33.950000000000003" customHeight="1" x14ac:dyDescent="0.3">
      <c r="C10" s="91" t="s">
        <v>37</v>
      </c>
      <c r="D10" s="92"/>
      <c r="E10" s="52">
        <v>30</v>
      </c>
      <c r="F10" s="27"/>
    </row>
    <row r="11" spans="2:11" ht="33.950000000000003" customHeight="1" thickBot="1" x14ac:dyDescent="0.35">
      <c r="C11" s="74" t="s">
        <v>3</v>
      </c>
      <c r="D11" s="75"/>
      <c r="E11" s="48">
        <f>POISSON(E10,E7,1)-POISSON(E9,E7,1)+POISSON(E9,E7,0)</f>
        <v>0.93291395728303084</v>
      </c>
      <c r="F11" s="13"/>
    </row>
    <row r="12" spans="2:11" ht="21.75" customHeight="1" x14ac:dyDescent="0.3">
      <c r="C12" s="6"/>
      <c r="D12" s="6"/>
      <c r="E12" s="18"/>
    </row>
    <row r="13" spans="2:11" s="4" customFormat="1" x14ac:dyDescent="0.3">
      <c r="C13" s="62" t="s">
        <v>40</v>
      </c>
      <c r="E13" s="63">
        <v>6.3055458003451775E-2</v>
      </c>
    </row>
    <row r="14" spans="2:11" s="4" customFormat="1" x14ac:dyDescent="0.3">
      <c r="C14" s="62" t="s">
        <v>41</v>
      </c>
      <c r="E14" s="63">
        <v>6.7085962879032415E-2</v>
      </c>
    </row>
    <row r="15" spans="2:11" x14ac:dyDescent="0.3">
      <c r="C15" s="5" t="s">
        <v>42</v>
      </c>
      <c r="E15" s="63"/>
    </row>
  </sheetData>
  <mergeCells count="5">
    <mergeCell ref="C11:D11"/>
    <mergeCell ref="B2:G5"/>
    <mergeCell ref="C7:D7"/>
    <mergeCell ref="C9:D9"/>
    <mergeCell ref="C10:D10"/>
  </mergeCells>
  <phoneticPr fontId="2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1"/>
  <sheetViews>
    <sheetView zoomScale="110" zoomScaleNormal="110" workbookViewId="0">
      <selection activeCell="H18" sqref="H18"/>
    </sheetView>
  </sheetViews>
  <sheetFormatPr defaultRowHeight="18.75" x14ac:dyDescent="0.3"/>
  <cols>
    <col min="1" max="1" width="2.7109375" style="5" customWidth="1"/>
    <col min="2" max="2" width="13.7109375" style="5" customWidth="1"/>
    <col min="3" max="3" width="19.85546875" style="5" customWidth="1"/>
    <col min="4" max="4" width="20.42578125" style="4" customWidth="1"/>
    <col min="5" max="5" width="16" style="4" customWidth="1"/>
    <col min="6" max="6" width="15.28515625" style="4" customWidth="1"/>
    <col min="7" max="7" width="15.42578125" style="4" customWidth="1"/>
    <col min="8" max="9" width="9.140625" style="4"/>
    <col min="10" max="10" width="9.140625" style="5"/>
    <col min="11" max="11" width="16.5703125" style="5" customWidth="1"/>
    <col min="12" max="12" width="11.85546875" style="5" customWidth="1"/>
    <col min="13" max="16384" width="9.140625" style="5"/>
  </cols>
  <sheetData>
    <row r="1" spans="2:11" ht="19.5" thickTop="1" x14ac:dyDescent="0.3">
      <c r="B1" s="76" t="s">
        <v>22</v>
      </c>
      <c r="C1" s="77"/>
      <c r="D1" s="77"/>
      <c r="E1" s="77"/>
      <c r="F1" s="77"/>
      <c r="G1" s="78"/>
    </row>
    <row r="2" spans="2:11" ht="22.5" customHeight="1" x14ac:dyDescent="0.3">
      <c r="B2" s="79"/>
      <c r="C2" s="80"/>
      <c r="D2" s="80"/>
      <c r="E2" s="80"/>
      <c r="F2" s="80"/>
      <c r="G2" s="81"/>
    </row>
    <row r="3" spans="2:11" x14ac:dyDescent="0.3">
      <c r="B3" s="79"/>
      <c r="C3" s="80"/>
      <c r="D3" s="80"/>
      <c r="E3" s="80"/>
      <c r="F3" s="80"/>
      <c r="G3" s="81"/>
    </row>
    <row r="4" spans="2:11" ht="21" thickBot="1" x14ac:dyDescent="0.35">
      <c r="B4" s="82"/>
      <c r="C4" s="83"/>
      <c r="D4" s="83"/>
      <c r="E4" s="83"/>
      <c r="F4" s="83"/>
      <c r="G4" s="84"/>
      <c r="K4" s="12"/>
    </row>
    <row r="5" spans="2:11" ht="19.5" thickTop="1" x14ac:dyDescent="0.3"/>
    <row r="6" spans="2:11" ht="49.5" customHeight="1" thickBot="1" x14ac:dyDescent="0.35">
      <c r="C6" s="85" t="s">
        <v>39</v>
      </c>
      <c r="D6" s="86"/>
      <c r="E6" s="42">
        <f>2*5</f>
        <v>10</v>
      </c>
    </row>
    <row r="7" spans="2:11" ht="30" customHeight="1" thickBot="1" x14ac:dyDescent="0.35">
      <c r="B7" s="50"/>
      <c r="C7" s="49"/>
      <c r="D7" s="49"/>
      <c r="E7" s="20"/>
    </row>
    <row r="8" spans="2:11" ht="51.75" customHeight="1" x14ac:dyDescent="0.3">
      <c r="C8" s="53" t="s">
        <v>44</v>
      </c>
      <c r="D8" s="54" t="s">
        <v>1</v>
      </c>
      <c r="E8" s="33"/>
      <c r="I8" s="5"/>
    </row>
    <row r="9" spans="2:11" ht="25.5" customHeight="1" x14ac:dyDescent="0.3">
      <c r="C9" s="57">
        <v>0</v>
      </c>
      <c r="D9" s="58">
        <f>POISSON(C9,$E$6,0)</f>
        <v>4.5399929762485288E-5</v>
      </c>
      <c r="I9" s="5"/>
      <c r="K9" s="33"/>
    </row>
    <row r="10" spans="2:11" ht="23.25" customHeight="1" x14ac:dyDescent="0.3">
      <c r="C10" s="57">
        <v>1</v>
      </c>
      <c r="D10" s="59">
        <f t="shared" ref="D10:D31" si="0">POISSON(C10,$E$6,0)</f>
        <v>4.5399929762485284E-4</v>
      </c>
      <c r="E10" s="34"/>
      <c r="I10" s="5"/>
      <c r="K10" s="33"/>
    </row>
    <row r="11" spans="2:11" s="4" customFormat="1" ht="24.75" customHeight="1" x14ac:dyDescent="0.3">
      <c r="B11" s="6"/>
      <c r="C11" s="57">
        <v>2</v>
      </c>
      <c r="D11" s="59">
        <f t="shared" si="0"/>
        <v>2.2699964881242644E-3</v>
      </c>
      <c r="E11" s="33"/>
      <c r="K11" s="33"/>
    </row>
    <row r="12" spans="2:11" s="4" customFormat="1" ht="24" customHeight="1" x14ac:dyDescent="0.3">
      <c r="B12" s="56"/>
      <c r="C12" s="57">
        <v>3</v>
      </c>
      <c r="D12" s="59">
        <f t="shared" si="0"/>
        <v>7.5666549604142142E-3</v>
      </c>
      <c r="E12" s="34"/>
      <c r="K12" s="33"/>
    </row>
    <row r="13" spans="2:11" s="4" customFormat="1" ht="24" customHeight="1" x14ac:dyDescent="0.3">
      <c r="B13" s="7"/>
      <c r="C13" s="57">
        <v>4</v>
      </c>
      <c r="D13" s="59">
        <f t="shared" si="0"/>
        <v>1.8916637401035535E-2</v>
      </c>
      <c r="E13" s="34"/>
      <c r="K13" s="33"/>
    </row>
    <row r="14" spans="2:11" ht="24" customHeight="1" x14ac:dyDescent="0.3">
      <c r="B14" s="7"/>
      <c r="C14" s="57">
        <v>5</v>
      </c>
      <c r="D14" s="59">
        <f t="shared" si="0"/>
        <v>3.7833274802071069E-2</v>
      </c>
      <c r="E14" s="5"/>
      <c r="F14" s="5"/>
      <c r="G14" s="5"/>
      <c r="K14" s="33"/>
    </row>
    <row r="15" spans="2:11" ht="24" customHeight="1" x14ac:dyDescent="0.3">
      <c r="B15" s="7"/>
      <c r="C15" s="57">
        <v>6</v>
      </c>
      <c r="D15" s="64">
        <f t="shared" si="0"/>
        <v>6.3055458003451775E-2</v>
      </c>
      <c r="E15" s="34"/>
      <c r="F15" s="96" t="s">
        <v>4</v>
      </c>
      <c r="G15" s="96"/>
      <c r="H15" s="96"/>
      <c r="K15" s="33"/>
    </row>
    <row r="16" spans="2:11" ht="24" customHeight="1" x14ac:dyDescent="0.3">
      <c r="B16" s="7"/>
      <c r="C16" s="57">
        <v>7</v>
      </c>
      <c r="D16" s="59">
        <f t="shared" si="0"/>
        <v>9.0079225719216838E-2</v>
      </c>
      <c r="E16" s="35" t="s">
        <v>5</v>
      </c>
      <c r="F16" s="95">
        <v>6</v>
      </c>
      <c r="G16" s="95"/>
      <c r="H16" s="55">
        <f>D15</f>
        <v>6.3055458003451775E-2</v>
      </c>
      <c r="K16" s="33"/>
    </row>
    <row r="17" spans="2:11" ht="24" customHeight="1" x14ac:dyDescent="0.3">
      <c r="B17" s="56"/>
      <c r="C17" s="57">
        <v>8</v>
      </c>
      <c r="D17" s="59">
        <f t="shared" si="0"/>
        <v>0.11259903214902103</v>
      </c>
      <c r="E17" s="28" t="s">
        <v>6</v>
      </c>
      <c r="F17" s="95" t="s">
        <v>23</v>
      </c>
      <c r="G17" s="95"/>
      <c r="H17" s="55">
        <f>SUM(D9:D14)</f>
        <v>6.7085962879032429E-2</v>
      </c>
      <c r="K17" s="33"/>
    </row>
    <row r="18" spans="2:11" ht="24" customHeight="1" x14ac:dyDescent="0.3">
      <c r="B18" s="56"/>
      <c r="C18" s="57">
        <v>9</v>
      </c>
      <c r="D18" s="59">
        <f t="shared" si="0"/>
        <v>0.12511003572113449</v>
      </c>
      <c r="E18" s="28" t="s">
        <v>7</v>
      </c>
      <c r="F18" s="97" t="s">
        <v>24</v>
      </c>
      <c r="G18" s="97"/>
      <c r="H18" s="55">
        <f>1-SUM(D9:D14)</f>
        <v>0.93291403712096754</v>
      </c>
      <c r="K18" s="33"/>
    </row>
    <row r="19" spans="2:11" ht="20.25" x14ac:dyDescent="0.3">
      <c r="B19" s="4"/>
      <c r="C19" s="57">
        <v>10</v>
      </c>
      <c r="D19" s="59">
        <f t="shared" si="0"/>
        <v>0.12511003572113449</v>
      </c>
      <c r="F19" s="13"/>
      <c r="H19" s="13"/>
    </row>
    <row r="20" spans="2:11" ht="20.25" x14ac:dyDescent="0.3">
      <c r="B20" s="4"/>
      <c r="C20" s="57">
        <v>11</v>
      </c>
      <c r="D20" s="59">
        <f t="shared" si="0"/>
        <v>0.11373639611012226</v>
      </c>
      <c r="H20" s="13"/>
    </row>
    <row r="21" spans="2:11" ht="20.25" x14ac:dyDescent="0.3">
      <c r="B21" s="4"/>
      <c r="C21" s="57">
        <v>12</v>
      </c>
      <c r="D21" s="59">
        <f t="shared" si="0"/>
        <v>9.4780330091768547E-2</v>
      </c>
    </row>
    <row r="22" spans="2:11" ht="20.25" x14ac:dyDescent="0.3">
      <c r="C22" s="57">
        <v>13</v>
      </c>
      <c r="D22" s="59">
        <f t="shared" si="0"/>
        <v>7.2907946224437345E-2</v>
      </c>
    </row>
    <row r="23" spans="2:11" ht="20.25" x14ac:dyDescent="0.3">
      <c r="C23" s="57">
        <v>14</v>
      </c>
      <c r="D23" s="59">
        <f t="shared" si="0"/>
        <v>5.2077104446026673E-2</v>
      </c>
    </row>
    <row r="24" spans="2:11" ht="20.25" x14ac:dyDescent="0.3">
      <c r="C24" s="57">
        <v>15</v>
      </c>
      <c r="D24" s="59">
        <f t="shared" si="0"/>
        <v>3.4718069630684453E-2</v>
      </c>
    </row>
    <row r="25" spans="2:11" ht="20.25" x14ac:dyDescent="0.3">
      <c r="C25" s="57">
        <v>16</v>
      </c>
      <c r="D25" s="59">
        <f t="shared" si="0"/>
        <v>2.1698793519177782E-2</v>
      </c>
    </row>
    <row r="26" spans="2:11" ht="25.5" x14ac:dyDescent="0.35">
      <c r="C26" s="57">
        <v>17</v>
      </c>
      <c r="D26" s="59">
        <f t="shared" si="0"/>
        <v>1.2763996187751637E-2</v>
      </c>
      <c r="I26" s="38"/>
      <c r="J26" s="14"/>
    </row>
    <row r="27" spans="2:11" ht="20.25" x14ac:dyDescent="0.3">
      <c r="C27" s="57">
        <v>18</v>
      </c>
      <c r="D27" s="59">
        <f t="shared" si="0"/>
        <v>7.0911089931953546E-3</v>
      </c>
    </row>
    <row r="28" spans="2:11" ht="20.25" x14ac:dyDescent="0.3">
      <c r="C28" s="57">
        <v>19</v>
      </c>
      <c r="D28" s="59">
        <f t="shared" si="0"/>
        <v>3.7321626279975548E-3</v>
      </c>
    </row>
    <row r="29" spans="2:11" ht="20.25" x14ac:dyDescent="0.3">
      <c r="C29" s="57">
        <v>20</v>
      </c>
      <c r="D29" s="59">
        <f t="shared" si="0"/>
        <v>1.8660813139987774E-3</v>
      </c>
    </row>
    <row r="30" spans="2:11" ht="20.25" x14ac:dyDescent="0.3">
      <c r="C30" s="57">
        <v>21</v>
      </c>
      <c r="D30" s="59">
        <f t="shared" si="0"/>
        <v>8.8861014952322721E-4</v>
      </c>
    </row>
    <row r="31" spans="2:11" ht="20.25" x14ac:dyDescent="0.3">
      <c r="C31" s="57">
        <v>22</v>
      </c>
      <c r="D31" s="59">
        <f t="shared" si="0"/>
        <v>4.0391370432873964E-4</v>
      </c>
    </row>
  </sheetData>
  <mergeCells count="6">
    <mergeCell ref="F17:G17"/>
    <mergeCell ref="F18:G18"/>
    <mergeCell ref="B1:G4"/>
    <mergeCell ref="C6:D6"/>
    <mergeCell ref="F15:H15"/>
    <mergeCell ref="F16:G16"/>
  </mergeCells>
  <phoneticPr fontId="2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2"/>
  <sheetViews>
    <sheetView workbookViewId="0">
      <selection activeCell="E8" sqref="E8"/>
    </sheetView>
  </sheetViews>
  <sheetFormatPr defaultRowHeight="15" x14ac:dyDescent="0.25"/>
  <cols>
    <col min="1" max="1" width="6.85546875" style="17" customWidth="1"/>
    <col min="2" max="2" width="9.140625" style="17"/>
    <col min="3" max="3" width="17.7109375" style="17" customWidth="1"/>
    <col min="4" max="4" width="17.140625" style="17" customWidth="1"/>
    <col min="5" max="5" width="26.85546875" style="17" customWidth="1"/>
    <col min="6" max="6" width="10" style="17" customWidth="1"/>
    <col min="7" max="7" width="5.7109375" style="17" customWidth="1"/>
    <col min="8" max="8" width="11.42578125" style="17" customWidth="1"/>
    <col min="9" max="11" width="9.140625" style="17"/>
    <col min="12" max="12" width="6.5703125" style="17" customWidth="1"/>
    <col min="13" max="16384" width="9.140625" style="17"/>
  </cols>
  <sheetData>
    <row r="1" spans="2:21" ht="15.75" customHeight="1" thickTop="1" x14ac:dyDescent="0.25">
      <c r="B1" s="98" t="s">
        <v>25</v>
      </c>
      <c r="C1" s="99"/>
      <c r="D1" s="99"/>
      <c r="E1" s="99"/>
      <c r="F1" s="99"/>
      <c r="G1" s="99"/>
      <c r="H1" s="99"/>
      <c r="I1" s="99"/>
      <c r="J1" s="99"/>
      <c r="K1" s="99"/>
      <c r="L1" s="100"/>
    </row>
    <row r="2" spans="2:21" ht="21.95" customHeight="1" x14ac:dyDescent="0.25">
      <c r="B2" s="101"/>
      <c r="C2" s="102"/>
      <c r="D2" s="102"/>
      <c r="E2" s="102"/>
      <c r="F2" s="102"/>
      <c r="G2" s="102"/>
      <c r="H2" s="102"/>
      <c r="I2" s="102"/>
      <c r="J2" s="102"/>
      <c r="K2" s="102"/>
      <c r="L2" s="103"/>
      <c r="Q2"/>
    </row>
    <row r="3" spans="2:21" ht="21.95" customHeight="1" x14ac:dyDescent="0.25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103"/>
    </row>
    <row r="4" spans="2:21" ht="37.5" customHeight="1" thickBot="1" x14ac:dyDescent="0.3">
      <c r="B4" s="104"/>
      <c r="C4" s="105"/>
      <c r="D4" s="105"/>
      <c r="E4" s="105"/>
      <c r="F4" s="105"/>
      <c r="G4" s="105"/>
      <c r="H4" s="105"/>
      <c r="I4" s="105"/>
      <c r="J4" s="105"/>
      <c r="K4" s="105"/>
      <c r="L4" s="106"/>
    </row>
    <row r="5" spans="2:21" ht="21.95" customHeight="1" thickTop="1" x14ac:dyDescent="0.25">
      <c r="B5" s="19"/>
    </row>
    <row r="6" spans="2:21" s="5" customFormat="1" ht="42.75" customHeight="1" x14ac:dyDescent="0.3">
      <c r="C6" s="107" t="s">
        <v>26</v>
      </c>
      <c r="D6" s="107"/>
      <c r="E6" s="31">
        <v>0.98</v>
      </c>
      <c r="F6" s="4"/>
      <c r="G6" s="4"/>
      <c r="H6" s="4"/>
      <c r="I6" s="4"/>
    </row>
    <row r="7" spans="2:21" s="5" customFormat="1" ht="42.75" customHeight="1" x14ac:dyDescent="0.3">
      <c r="C7" s="107" t="s">
        <v>27</v>
      </c>
      <c r="D7" s="107"/>
      <c r="E7" s="37">
        <f>1-E6</f>
        <v>2.0000000000000018E-2</v>
      </c>
      <c r="F7" s="36"/>
      <c r="G7" s="4"/>
      <c r="H7" s="4"/>
      <c r="I7" s="4"/>
    </row>
    <row r="8" spans="2:21" s="5" customFormat="1" ht="42.75" customHeight="1" x14ac:dyDescent="0.3">
      <c r="C8" s="107" t="s">
        <v>28</v>
      </c>
      <c r="D8" s="107"/>
      <c r="E8" s="37">
        <f>8*1000</f>
        <v>8000</v>
      </c>
      <c r="F8" s="36"/>
      <c r="G8" s="4"/>
      <c r="H8" s="4"/>
      <c r="I8" s="4"/>
    </row>
    <row r="9" spans="2:21" s="5" customFormat="1" ht="42.75" customHeight="1" x14ac:dyDescent="0.3">
      <c r="C9" s="107" t="s">
        <v>29</v>
      </c>
      <c r="D9" s="107"/>
      <c r="E9" s="37" t="s">
        <v>30</v>
      </c>
      <c r="F9" s="36"/>
      <c r="G9" s="4"/>
      <c r="H9" s="4"/>
      <c r="I9" s="4"/>
    </row>
    <row r="10" spans="2:21" s="5" customFormat="1" ht="42.75" customHeight="1" x14ac:dyDescent="0.3">
      <c r="C10" s="107" t="s">
        <v>31</v>
      </c>
      <c r="D10" s="107"/>
      <c r="E10" s="60" t="s">
        <v>32</v>
      </c>
      <c r="F10" s="36"/>
      <c r="G10" s="4"/>
      <c r="H10" s="4"/>
      <c r="I10" s="4"/>
    </row>
    <row r="11" spans="2:21" s="5" customFormat="1" ht="42.75" customHeight="1" x14ac:dyDescent="0.3">
      <c r="C11" s="107" t="s">
        <v>33</v>
      </c>
      <c r="D11" s="107"/>
      <c r="E11" s="61">
        <f>-LN(0.02)/8000</f>
        <v>4.890028756785183E-4</v>
      </c>
      <c r="F11" s="36"/>
      <c r="G11" s="4"/>
      <c r="H11" s="4"/>
      <c r="I11" s="4"/>
    </row>
    <row r="12" spans="2:21" s="5" customFormat="1" ht="42.75" customHeight="1" x14ac:dyDescent="0.3">
      <c r="D12" s="4"/>
      <c r="E12" s="4"/>
      <c r="F12" s="4"/>
      <c r="G12" s="4"/>
      <c r="H12" s="4"/>
      <c r="I12" s="4"/>
      <c r="U12" s="12"/>
    </row>
  </sheetData>
  <mergeCells count="7">
    <mergeCell ref="B1:L4"/>
    <mergeCell ref="C8:D8"/>
    <mergeCell ref="C9:D9"/>
    <mergeCell ref="C10:D10"/>
    <mergeCell ref="C11:D11"/>
    <mergeCell ref="C6:D6"/>
    <mergeCell ref="C7:D7"/>
  </mergeCells>
  <phoneticPr fontId="22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9"/>
  <sheetViews>
    <sheetView workbookViewId="0">
      <selection activeCell="P29" sqref="P29"/>
    </sheetView>
  </sheetViews>
  <sheetFormatPr defaultRowHeight="15" x14ac:dyDescent="0.25"/>
  <cols>
    <col min="1" max="16384" width="9.140625" style="3"/>
  </cols>
  <sheetData>
    <row r="1" spans="2:22" s="1" customFormat="1" ht="46.5" x14ac:dyDescent="0.7">
      <c r="B1" s="109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"/>
      <c r="U1" s="10"/>
      <c r="V1" s="10"/>
    </row>
    <row r="2" spans="2:22" ht="36" x14ac:dyDescent="0.55000000000000004">
      <c r="B2" s="2"/>
    </row>
    <row r="19" spans="2:22" ht="114.75" x14ac:dyDescent="1.65">
      <c r="B19" s="108" t="s">
        <v>9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1"/>
      <c r="U19" s="11"/>
      <c r="V19" s="11"/>
    </row>
  </sheetData>
  <mergeCells count="2">
    <mergeCell ref="B19:S19"/>
    <mergeCell ref="B1:S1"/>
  </mergeCells>
  <phoneticPr fontId="22" type="noConversion"/>
  <hyperlinks>
    <hyperlink ref="B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теория формула Пуассона</vt:lpstr>
      <vt:lpstr>задача 1</vt:lpstr>
      <vt:lpstr>задача 2.1</vt:lpstr>
      <vt:lpstr>задача 2.2</vt:lpstr>
      <vt:lpstr>задача 3.1</vt:lpstr>
      <vt:lpstr>задача 3.2</vt:lpstr>
      <vt:lpstr>задача 4</vt:lpstr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Doctor</dc:creator>
  <cp:lastModifiedBy>Asya</cp:lastModifiedBy>
  <dcterms:created xsi:type="dcterms:W3CDTF">2018-05-07T04:40:19Z</dcterms:created>
  <dcterms:modified xsi:type="dcterms:W3CDTF">2018-05-18T13:51:31Z</dcterms:modified>
</cp:coreProperties>
</file>